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9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SAD\KAD\2016-2017\2017 State\"/>
    </mc:Choice>
  </mc:AlternateContent>
  <bookViews>
    <workbookView xWindow="2970" yWindow="0" windowWidth="25005" windowHeight="15540" tabRatio="500"/>
  </bookViews>
  <sheets>
    <sheet name="Sheet1" sheetId="1" r:id="rId1"/>
    <sheet name="List Values" sheetId="2" r:id="rId2"/>
  </sheets>
  <calcPr calcId="17102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38" i="1" l="1"/>
  <c r="I39" i="1"/>
  <c r="I37" i="1"/>
  <c r="A51" i="1"/>
  <c r="B51" i="1"/>
  <c r="G31" i="1"/>
  <c r="H38" i="1"/>
  <c r="H39" i="1"/>
  <c r="H37" i="1"/>
  <c r="A4" i="1" l="1"/>
  <c r="A28" i="1"/>
  <c r="A2" i="1"/>
  <c r="A23" i="1"/>
  <c r="C34" i="1"/>
  <c r="H33" i="1"/>
  <c r="I31" i="1"/>
  <c r="G33" i="1"/>
  <c r="I33" i="1" l="1"/>
  <c r="I41" i="1" s="1"/>
</calcChain>
</file>

<file path=xl/sharedStrings.xml><?xml version="1.0" encoding="utf-8"?>
<sst xmlns="http://schemas.openxmlformats.org/spreadsheetml/2006/main" count="149" uniqueCount="112">
  <si>
    <t>Category</t>
  </si>
  <si>
    <t>GPA</t>
  </si>
  <si>
    <t>Grade Level</t>
  </si>
  <si>
    <t>Lunch?</t>
  </si>
  <si>
    <t>Testing</t>
  </si>
  <si>
    <t>Medical</t>
  </si>
  <si>
    <t>Vegetarian</t>
  </si>
  <si>
    <t>Special Needs?</t>
  </si>
  <si>
    <t>HONORS</t>
  </si>
  <si>
    <t>SCHOLASTIC</t>
  </si>
  <si>
    <t>VARSITY</t>
  </si>
  <si>
    <t>Coach</t>
  </si>
  <si>
    <t>Volunteer</t>
  </si>
  <si>
    <t>No</t>
  </si>
  <si>
    <t>Bishop Ward</t>
  </si>
  <si>
    <t>Bonner Springs</t>
  </si>
  <si>
    <t>Blue Valley Northwest</t>
  </si>
  <si>
    <t>Blue Valley West</t>
  </si>
  <si>
    <t>Shawnee Mission East</t>
  </si>
  <si>
    <t>Shawnee Mission North</t>
  </si>
  <si>
    <t>Shawnee Mission Northwest</t>
  </si>
  <si>
    <t>Shawnee Mission South</t>
  </si>
  <si>
    <t>Shawnee Mission West</t>
  </si>
  <si>
    <t>University Academy</t>
  </si>
  <si>
    <t>Freshmen</t>
  </si>
  <si>
    <t>Sophomore</t>
  </si>
  <si>
    <t>Junior</t>
  </si>
  <si>
    <t>Senior</t>
  </si>
  <si>
    <t>School:</t>
  </si>
  <si>
    <t>select from drop down</t>
  </si>
  <si>
    <t>Unit Amount</t>
  </si>
  <si>
    <t>Amount Due</t>
  </si>
  <si>
    <t>Email</t>
  </si>
  <si>
    <t>Address</t>
  </si>
  <si>
    <t>TOTAL AMOUNT DUE</t>
  </si>
  <si>
    <t>TEAM ROSTER &amp; REGISTRATION FORM</t>
  </si>
  <si>
    <t>Send checks to:</t>
  </si>
  <si>
    <t>Shelley Vittorino</t>
  </si>
  <si>
    <t>State Director</t>
  </si>
  <si>
    <t>Kansas Academic Decathlon</t>
  </si>
  <si>
    <t>16761 W 156th Street</t>
  </si>
  <si>
    <t>Olathe, KS 66062</t>
  </si>
  <si>
    <t>Instructions:</t>
  </si>
  <si>
    <t>Fill in Category, GPA, Grade Level, Lunch, and any special needs</t>
  </si>
  <si>
    <t>For a coach:</t>
  </si>
  <si>
    <t>Fill in Lunch and any special medical needs</t>
  </si>
  <si>
    <t>Fill in Lunch, any special medical needs, and email address</t>
  </si>
  <si>
    <t>Olathe South</t>
  </si>
  <si>
    <t>Yes</t>
  </si>
  <si>
    <t>(Calculate using the team option that applies to your school)</t>
  </si>
  <si>
    <r>
      <t xml:space="preserve">Team Registration: </t>
    </r>
    <r>
      <rPr>
        <b/>
        <sz val="10"/>
        <color rgb="FF000000"/>
        <rFont val="Calibri"/>
        <scheme val="minor"/>
      </rPr>
      <t>6</t>
    </r>
    <r>
      <rPr>
        <sz val="10"/>
        <color rgb="FF000000"/>
        <rFont val="Calibri"/>
        <scheme val="minor"/>
      </rPr>
      <t xml:space="preserve"> or more students</t>
    </r>
  </si>
  <si>
    <r>
      <t xml:space="preserve">Team Registration: </t>
    </r>
    <r>
      <rPr>
        <b/>
        <sz val="10"/>
        <color rgb="FF000000"/>
        <rFont val="Calibri"/>
        <scheme val="minor"/>
      </rPr>
      <t xml:space="preserve">5 </t>
    </r>
    <r>
      <rPr>
        <sz val="10"/>
        <color rgb="FF000000"/>
        <rFont val="Calibri"/>
        <scheme val="minor"/>
      </rPr>
      <t>or fewer students</t>
    </r>
  </si>
  <si>
    <t>Number of students</t>
  </si>
  <si>
    <t>Lunches:</t>
  </si>
  <si>
    <t>Coaches</t>
  </si>
  <si>
    <t>Students</t>
  </si>
  <si>
    <t>Volunteers</t>
  </si>
  <si>
    <t>Team Cost</t>
  </si>
  <si>
    <t>Lunch Cost</t>
  </si>
  <si>
    <t>Regular Students</t>
  </si>
  <si>
    <t>Alternates</t>
  </si>
  <si>
    <t>Due Date</t>
  </si>
  <si>
    <t>Year</t>
  </si>
  <si>
    <t>Lathrop High School</t>
  </si>
  <si>
    <t>Lunch is not included in the team registraion</t>
  </si>
  <si>
    <t>First Name</t>
  </si>
  <si>
    <t>Last Name</t>
  </si>
  <si>
    <t>Devon</t>
  </si>
  <si>
    <t>Whitton</t>
  </si>
  <si>
    <t>Barb</t>
  </si>
  <si>
    <t>Anderson</t>
  </si>
  <si>
    <t>Danna</t>
  </si>
  <si>
    <t>Ahnemann</t>
  </si>
  <si>
    <t>Allen</t>
  </si>
  <si>
    <t>Holder</t>
  </si>
  <si>
    <t>Cara</t>
  </si>
  <si>
    <t>Reynolds</t>
  </si>
  <si>
    <t>Helen</t>
  </si>
  <si>
    <t>Hardgree</t>
  </si>
  <si>
    <t>Alex</t>
  </si>
  <si>
    <t>Migliazzo</t>
  </si>
  <si>
    <t>Jon</t>
  </si>
  <si>
    <t>Durham</t>
  </si>
  <si>
    <t>Vonda</t>
  </si>
  <si>
    <t>Morris</t>
  </si>
  <si>
    <t>Natalie</t>
  </si>
  <si>
    <t>King</t>
  </si>
  <si>
    <t>Bobbi</t>
  </si>
  <si>
    <t>Early</t>
  </si>
  <si>
    <t>Josh</t>
  </si>
  <si>
    <t>Burdette</t>
  </si>
  <si>
    <t>Turner High School</t>
  </si>
  <si>
    <t>Virginia</t>
  </si>
  <si>
    <t>Hammes</t>
  </si>
  <si>
    <t>Pittsburg High</t>
  </si>
  <si>
    <t>Mary</t>
  </si>
  <si>
    <t>Geier</t>
  </si>
  <si>
    <r>
      <t xml:space="preserve">Pick your school from the dropdown </t>
    </r>
    <r>
      <rPr>
        <sz val="10"/>
        <color theme="8" tint="0.39997558519241921"/>
        <rFont val="Calibri"/>
        <family val="2"/>
        <scheme val="minor"/>
      </rPr>
      <t xml:space="preserve">highlighted </t>
    </r>
    <r>
      <rPr>
        <sz val="10"/>
        <rFont val="Calibri"/>
        <family val="2"/>
        <scheme val="minor"/>
      </rPr>
      <t>below</t>
    </r>
  </si>
  <si>
    <t>Fill in the names of your team, alternates, and volunteers</t>
  </si>
  <si>
    <t>Note that the categories are fixed for the state competition</t>
  </si>
  <si>
    <t>For regular students:</t>
  </si>
  <si>
    <t>Alternates can be any category</t>
  </si>
  <si>
    <t>For alternates:</t>
  </si>
  <si>
    <t>For a volunteer:</t>
  </si>
  <si>
    <t>Step 1</t>
  </si>
  <si>
    <t>Step 2</t>
  </si>
  <si>
    <t>Step 3</t>
  </si>
  <si>
    <t>Fill in the Lunch counts</t>
  </si>
  <si>
    <t>Fill in GPA, Grade Level, Lunch, and any special needs.</t>
  </si>
  <si>
    <r>
      <t xml:space="preserve">Schools are </t>
    </r>
    <r>
      <rPr>
        <b/>
        <sz val="10"/>
        <color theme="1"/>
        <rFont val="Calibri"/>
        <family val="2"/>
        <scheme val="minor"/>
      </rPr>
      <t>required</t>
    </r>
    <r>
      <rPr>
        <sz val="10"/>
        <color theme="1"/>
        <rFont val="Calibri"/>
        <family val="2"/>
        <scheme val="minor"/>
      </rPr>
      <t xml:space="preserve"> to list four volunteers</t>
    </r>
  </si>
  <si>
    <t>9th</t>
  </si>
  <si>
    <t>Should not be changed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</si>
</sst>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&quot;$&quot;#,##0;[Red]\-&quot;$&quot;#,##0"/>
  </numFmts>
  <fonts count="2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scheme val="minor"/>
    </font>
    <font>
      <sz val="10"/>
      <color indexed="8"/>
      <name val="Calibri"/>
      <scheme val="minor"/>
    </font>
    <font>
      <sz val="8"/>
      <name val="Calibri"/>
      <family val="2"/>
      <scheme val="minor"/>
    </font>
    <font>
      <b/>
      <sz val="10"/>
      <color indexed="8"/>
      <name val="Calibri"/>
      <scheme val="minor"/>
    </font>
    <font>
      <b/>
      <sz val="10"/>
      <color theme="1"/>
      <name val="Calibri"/>
      <family val="2"/>
      <scheme val="minor"/>
    </font>
    <font>
      <i/>
      <sz val="10"/>
      <color indexed="8"/>
      <name val="Calibri"/>
      <scheme val="minor"/>
    </font>
    <font>
      <b/>
      <sz val="14"/>
      <color indexed="8"/>
      <name val="Calibri"/>
      <scheme val="minor"/>
    </font>
    <font>
      <sz val="11"/>
      <color theme="1"/>
      <name val="Calibri"/>
      <scheme val="minor"/>
    </font>
    <font>
      <sz val="10"/>
      <color rgb="FF000000"/>
      <name val="Calibri"/>
      <scheme val="minor"/>
    </font>
    <font>
      <b/>
      <sz val="10"/>
      <color rgb="FF000000"/>
      <name val="Calibri"/>
      <scheme val="minor"/>
    </font>
    <font>
      <i/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8" tint="0.3999755851924192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8" tint="0.39997558519241921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7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44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9">
    <xf numFmtId="0" fontId="0" fillId="0" borderId="0" xfId="0"/>
    <xf numFmtId="0" fontId="3" fillId="0" borderId="0" xfId="0" applyFont="1" applyBorder="1"/>
    <xf numFmtId="0" fontId="3" fillId="0" borderId="0" xfId="0" applyFont="1" applyFill="1" applyBorder="1"/>
    <xf numFmtId="0" fontId="6" fillId="2" borderId="4" xfId="0" applyFont="1" applyFill="1" applyBorder="1" applyAlignment="1">
      <alignment horizontal="center" vertical="center"/>
    </xf>
    <xf numFmtId="0" fontId="6" fillId="0" borderId="0" xfId="0" applyFont="1"/>
    <xf numFmtId="0" fontId="10" fillId="0" borderId="0" xfId="0" applyFont="1"/>
    <xf numFmtId="0" fontId="6" fillId="0" borderId="9" xfId="0" applyFont="1" applyBorder="1"/>
    <xf numFmtId="0" fontId="11" fillId="0" borderId="0" xfId="0" applyFont="1"/>
    <xf numFmtId="0" fontId="6" fillId="0" borderId="0" xfId="0" applyFont="1" applyBorder="1"/>
    <xf numFmtId="44" fontId="7" fillId="0" borderId="9" xfId="17" applyFont="1" applyBorder="1"/>
    <xf numFmtId="0" fontId="9" fillId="0" borderId="0" xfId="0" applyFont="1"/>
    <xf numFmtId="44" fontId="6" fillId="0" borderId="0" xfId="0" applyNumberFormat="1" applyFont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6" fillId="0" borderId="13" xfId="0" applyNumberFormat="1" applyFont="1" applyBorder="1"/>
    <xf numFmtId="0" fontId="10" fillId="0" borderId="0" xfId="0" applyFont="1" applyBorder="1"/>
    <xf numFmtId="0" fontId="6" fillId="0" borderId="14" xfId="0" applyFont="1" applyBorder="1"/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6" fillId="0" borderId="15" xfId="0" applyFont="1" applyBorder="1"/>
    <xf numFmtId="0" fontId="6" fillId="0" borderId="16" xfId="0" applyFont="1" applyBorder="1"/>
    <xf numFmtId="0" fontId="6" fillId="0" borderId="11" xfId="0" applyFont="1" applyBorder="1" applyAlignment="1">
      <alignment vertical="center"/>
    </xf>
    <xf numFmtId="0" fontId="6" fillId="0" borderId="11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8" xfId="0" applyFont="1" applyBorder="1"/>
    <xf numFmtId="0" fontId="6" fillId="0" borderId="19" xfId="0" applyFont="1" applyBorder="1"/>
    <xf numFmtId="0" fontId="13" fillId="0" borderId="0" xfId="0" applyFont="1"/>
    <xf numFmtId="0" fontId="9" fillId="0" borderId="0" xfId="0" applyFont="1" applyBorder="1"/>
    <xf numFmtId="0" fontId="0" fillId="0" borderId="0" xfId="0" applyFont="1"/>
    <xf numFmtId="0" fontId="13" fillId="0" borderId="0" xfId="0" applyFont="1" applyBorder="1"/>
    <xf numFmtId="164" fontId="7" fillId="0" borderId="0" xfId="0" applyNumberFormat="1" applyFont="1" applyBorder="1"/>
    <xf numFmtId="0" fontId="14" fillId="0" borderId="0" xfId="0" applyFont="1"/>
    <xf numFmtId="0" fontId="16" fillId="0" borderId="0" xfId="0" applyFont="1"/>
    <xf numFmtId="0" fontId="14" fillId="0" borderId="9" xfId="0" applyFont="1" applyBorder="1"/>
    <xf numFmtId="0" fontId="13" fillId="0" borderId="0" xfId="0" applyFont="1" applyFill="1" applyBorder="1"/>
    <xf numFmtId="0" fontId="6" fillId="0" borderId="0" xfId="0" applyFont="1" applyBorder="1" applyAlignment="1">
      <alignment vertical="center"/>
    </xf>
    <xf numFmtId="0" fontId="6" fillId="0" borderId="25" xfId="0" applyFont="1" applyBorder="1"/>
    <xf numFmtId="0" fontId="6" fillId="0" borderId="0" xfId="0" applyFont="1" applyFill="1" applyBorder="1"/>
    <xf numFmtId="0" fontId="6" fillId="0" borderId="24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7" fillId="0" borderId="0" xfId="0" applyFont="1" applyBorder="1"/>
    <xf numFmtId="0" fontId="6" fillId="0" borderId="8" xfId="0" applyFont="1" applyBorder="1" applyAlignment="1">
      <alignment vertical="center"/>
    </xf>
    <xf numFmtId="0" fontId="6" fillId="0" borderId="22" xfId="0" applyFont="1" applyBorder="1"/>
    <xf numFmtId="0" fontId="17" fillId="0" borderId="0" xfId="0" applyFont="1" applyFill="1" applyBorder="1"/>
    <xf numFmtId="0" fontId="0" fillId="0" borderId="23" xfId="0" applyBorder="1"/>
    <xf numFmtId="0" fontId="14" fillId="0" borderId="0" xfId="0" applyFont="1" applyFill="1" applyBorder="1" applyAlignment="1">
      <alignment vertical="center"/>
    </xf>
    <xf numFmtId="0" fontId="6" fillId="0" borderId="24" xfId="0" applyFont="1" applyFill="1" applyBorder="1"/>
    <xf numFmtId="0" fontId="6" fillId="0" borderId="22" xfId="0" applyFont="1" applyFill="1" applyBorder="1"/>
    <xf numFmtId="0" fontId="0" fillId="0" borderId="7" xfId="0" applyBorder="1"/>
    <xf numFmtId="0" fontId="0" fillId="0" borderId="8" xfId="0" applyBorder="1"/>
    <xf numFmtId="0" fontId="0" fillId="0" borderId="28" xfId="0" applyBorder="1"/>
    <xf numFmtId="0" fontId="0" fillId="0" borderId="26" xfId="0" applyNumberForma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Fill="1" applyBorder="1"/>
    <xf numFmtId="0" fontId="18" fillId="0" borderId="0" xfId="0" applyFont="1"/>
    <xf numFmtId="0" fontId="6" fillId="0" borderId="24" xfId="0" applyFont="1" applyFill="1" applyBorder="1"/>
    <xf numFmtId="0" fontId="6" fillId="0" borderId="22" xfId="0" applyFont="1" applyFill="1" applyBorder="1"/>
    <xf numFmtId="0" fontId="6" fillId="0" borderId="25" xfId="0" applyFont="1" applyFill="1" applyBorder="1"/>
    <xf numFmtId="0" fontId="6" fillId="0" borderId="25" xfId="0" applyFont="1" applyFill="1" applyBorder="1"/>
    <xf numFmtId="0" fontId="6" fillId="0" borderId="28" xfId="0" applyFont="1" applyFill="1" applyBorder="1"/>
    <xf numFmtId="0" fontId="6" fillId="0" borderId="22" xfId="0" applyFont="1" applyFill="1" applyBorder="1"/>
    <xf numFmtId="0" fontId="6" fillId="0" borderId="23" xfId="0" applyFont="1" applyFill="1" applyBorder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24" xfId="0" applyFont="1" applyFill="1" applyBorder="1"/>
    <xf numFmtId="0" fontId="6" fillId="0" borderId="26" xfId="0" applyFont="1" applyFill="1" applyBorder="1"/>
    <xf numFmtId="0" fontId="6" fillId="0" borderId="29" xfId="0" applyFont="1" applyFill="1" applyBorder="1"/>
    <xf numFmtId="0" fontId="6" fillId="0" borderId="27" xfId="0" applyFont="1" applyFill="1" applyBorder="1"/>
    <xf numFmtId="0" fontId="6" fillId="2" borderId="1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26" xfId="0" applyFont="1" applyBorder="1"/>
    <xf numFmtId="0" fontId="6" fillId="0" borderId="23" xfId="0" applyFont="1" applyBorder="1"/>
    <xf numFmtId="0" fontId="6" fillId="2" borderId="30" xfId="0" applyFont="1" applyFill="1" applyBorder="1" applyAlignment="1">
      <alignment horizontal="center" vertical="center"/>
    </xf>
    <xf numFmtId="0" fontId="6" fillId="0" borderId="28" xfId="0" applyFont="1" applyBorder="1"/>
    <xf numFmtId="0" fontId="6" fillId="0" borderId="33" xfId="0" applyFont="1" applyBorder="1"/>
    <xf numFmtId="0" fontId="6" fillId="0" borderId="34" xfId="0" applyFont="1" applyBorder="1"/>
    <xf numFmtId="0" fontId="6" fillId="0" borderId="35" xfId="0" applyFont="1" applyBorder="1"/>
    <xf numFmtId="0" fontId="6" fillId="4" borderId="20" xfId="0" applyFont="1" applyFill="1" applyBorder="1" applyAlignment="1">
      <alignment horizontal="left"/>
    </xf>
    <xf numFmtId="0" fontId="21" fillId="0" borderId="0" xfId="0" applyFont="1" applyBorder="1"/>
    <xf numFmtId="0" fontId="21" fillId="0" borderId="0" xfId="0" applyFont="1"/>
    <xf numFmtId="0" fontId="10" fillId="0" borderId="0" xfId="0" applyFont="1" applyAlignment="1">
      <alignment horizontal="right"/>
    </xf>
    <xf numFmtId="0" fontId="10" fillId="0" borderId="0" xfId="0" applyFont="1" applyBorder="1" applyAlignment="1">
      <alignment horizontal="right"/>
    </xf>
    <xf numFmtId="0" fontId="6" fillId="0" borderId="36" xfId="0" applyFont="1" applyBorder="1"/>
    <xf numFmtId="0" fontId="6" fillId="0" borderId="37" xfId="0" applyFont="1" applyBorder="1"/>
    <xf numFmtId="0" fontId="6" fillId="0" borderId="38" xfId="0" applyFont="1" applyBorder="1" applyAlignment="1">
      <alignment vertical="center"/>
    </xf>
    <xf numFmtId="0" fontId="6" fillId="0" borderId="38" xfId="0" applyFont="1" applyBorder="1"/>
    <xf numFmtId="0" fontId="6" fillId="0" borderId="39" xfId="0" applyFont="1" applyBorder="1"/>
    <xf numFmtId="0" fontId="10" fillId="2" borderId="3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/>
    </xf>
    <xf numFmtId="0" fontId="14" fillId="3" borderId="40" xfId="0" applyFont="1" applyFill="1" applyBorder="1" applyAlignment="1">
      <alignment horizontal="center"/>
    </xf>
    <xf numFmtId="0" fontId="14" fillId="3" borderId="4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</cellXfs>
  <cellStyles count="73">
    <cellStyle name="Currency" xfId="17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showGridLines="0" tabSelected="1" zoomScale="125" zoomScaleNormal="125" zoomScalePageLayoutView="125" workbookViewId="0">
      <selection activeCell="A4" sqref="A4:H4"/>
    </sheetView>
  </sheetViews>
  <sheetFormatPr defaultColWidth="10.875" defaultRowHeight="12.75" x14ac:dyDescent="0.2"/>
  <cols>
    <col min="1" max="2" width="17.5" style="4" customWidth="1"/>
    <col min="3" max="3" width="16.875" style="4" bestFit="1" customWidth="1"/>
    <col min="4" max="4" width="4.625" style="4" bestFit="1" customWidth="1"/>
    <col min="5" max="5" width="9" style="4" customWidth="1"/>
    <col min="6" max="6" width="8.625" style="4" customWidth="1"/>
    <col min="7" max="16384" width="10.875" style="4"/>
  </cols>
  <sheetData>
    <row r="1" spans="1:8" ht="18.75" x14ac:dyDescent="0.3">
      <c r="A1" s="85" t="s">
        <v>35</v>
      </c>
      <c r="B1" s="85"/>
      <c r="C1" s="85"/>
      <c r="D1" s="85"/>
      <c r="E1" s="85"/>
      <c r="F1" s="85"/>
      <c r="G1" s="85"/>
      <c r="H1" s="85"/>
    </row>
    <row r="2" spans="1:8" x14ac:dyDescent="0.2">
      <c r="A2" s="86" t="str">
        <f>CONCATENATE('List Values'!J2," Kansas Academic Decathlon State Competition")</f>
        <v>2017 Kansas Academic Decathlon State Competition</v>
      </c>
      <c r="B2" s="86"/>
      <c r="C2" s="86"/>
      <c r="D2" s="86"/>
      <c r="E2" s="86"/>
      <c r="F2" s="86"/>
      <c r="G2" s="86"/>
      <c r="H2" s="86"/>
    </row>
    <row r="3" spans="1:8" x14ac:dyDescent="0.2">
      <c r="A3" s="8"/>
      <c r="B3" s="8"/>
      <c r="C3" s="8"/>
      <c r="D3" s="8"/>
      <c r="E3" s="8"/>
      <c r="F3" s="8"/>
      <c r="G3" s="8"/>
      <c r="H3" s="8"/>
    </row>
    <row r="4" spans="1:8" x14ac:dyDescent="0.2">
      <c r="A4" s="84" t="str">
        <f>CONCATENATE("DUE January ",'List Values'!I2,", ",'List Values'!J2)</f>
        <v>DUE January 9th, 2017</v>
      </c>
      <c r="B4" s="84"/>
      <c r="C4" s="84"/>
      <c r="D4" s="84"/>
      <c r="E4" s="84"/>
      <c r="F4" s="84"/>
      <c r="G4" s="84"/>
      <c r="H4" s="84"/>
    </row>
    <row r="5" spans="1:8" x14ac:dyDescent="0.2">
      <c r="A5" s="8"/>
      <c r="B5" s="8"/>
      <c r="C5" s="8"/>
      <c r="D5" s="8"/>
      <c r="E5" s="8"/>
      <c r="F5" s="8"/>
      <c r="G5" s="8"/>
      <c r="H5" s="8"/>
    </row>
    <row r="6" spans="1:8" x14ac:dyDescent="0.2">
      <c r="A6" s="19" t="s">
        <v>42</v>
      </c>
      <c r="B6" s="19"/>
      <c r="C6" s="8"/>
      <c r="D6" s="8"/>
      <c r="E6" s="8"/>
      <c r="F6" s="8"/>
      <c r="G6" s="8"/>
      <c r="H6" s="8"/>
    </row>
    <row r="7" spans="1:8" x14ac:dyDescent="0.2">
      <c r="A7" s="97" t="s">
        <v>104</v>
      </c>
      <c r="B7" s="95" t="s">
        <v>97</v>
      </c>
      <c r="C7" s="8"/>
      <c r="D7" s="8"/>
      <c r="E7" s="8"/>
      <c r="F7" s="8"/>
      <c r="G7" s="8"/>
      <c r="H7" s="8"/>
    </row>
    <row r="8" spans="1:8" x14ac:dyDescent="0.2">
      <c r="A8" s="97" t="s">
        <v>105</v>
      </c>
      <c r="B8" s="95" t="s">
        <v>98</v>
      </c>
      <c r="C8" s="8"/>
      <c r="D8" s="8"/>
      <c r="E8" s="8"/>
      <c r="F8" s="8"/>
      <c r="G8" s="8"/>
      <c r="H8" s="8"/>
    </row>
    <row r="9" spans="1:8" x14ac:dyDescent="0.2">
      <c r="A9" s="97"/>
      <c r="B9" s="8" t="s">
        <v>44</v>
      </c>
      <c r="C9" s="8" t="s">
        <v>45</v>
      </c>
      <c r="D9" s="8"/>
      <c r="E9" s="8"/>
      <c r="F9" s="8"/>
      <c r="G9" s="8"/>
      <c r="H9" s="8"/>
    </row>
    <row r="10" spans="1:8" x14ac:dyDescent="0.2">
      <c r="A10" s="97"/>
      <c r="B10" s="8"/>
      <c r="C10" s="8"/>
      <c r="D10" s="8"/>
      <c r="E10" s="8"/>
      <c r="F10" s="8"/>
      <c r="G10" s="8"/>
      <c r="H10" s="8"/>
    </row>
    <row r="11" spans="1:8" x14ac:dyDescent="0.2">
      <c r="A11" s="97"/>
      <c r="B11" s="95" t="s">
        <v>100</v>
      </c>
      <c r="C11" s="95" t="s">
        <v>108</v>
      </c>
      <c r="D11" s="8"/>
      <c r="E11" s="8"/>
      <c r="F11" s="8"/>
      <c r="G11" s="8"/>
      <c r="H11" s="8"/>
    </row>
    <row r="12" spans="1:8" x14ac:dyDescent="0.2">
      <c r="A12" s="97"/>
      <c r="B12" s="95"/>
      <c r="C12" s="95" t="s">
        <v>99</v>
      </c>
      <c r="D12" s="8"/>
      <c r="E12" s="8"/>
      <c r="F12" s="8"/>
      <c r="G12" s="8"/>
      <c r="H12" s="8"/>
    </row>
    <row r="13" spans="1:8" x14ac:dyDescent="0.2">
      <c r="A13" s="97"/>
      <c r="B13" s="95"/>
      <c r="C13" s="95"/>
      <c r="D13" s="8"/>
      <c r="E13" s="8"/>
      <c r="F13" s="8"/>
      <c r="G13" s="8"/>
      <c r="H13" s="8"/>
    </row>
    <row r="14" spans="1:8" x14ac:dyDescent="0.2">
      <c r="A14" s="97"/>
      <c r="B14" s="95" t="s">
        <v>102</v>
      </c>
      <c r="C14" s="8" t="s">
        <v>43</v>
      </c>
      <c r="D14" s="8"/>
      <c r="E14" s="8"/>
      <c r="F14" s="8"/>
      <c r="G14" s="8"/>
      <c r="H14" s="8"/>
    </row>
    <row r="15" spans="1:8" x14ac:dyDescent="0.2">
      <c r="A15" s="97"/>
      <c r="B15" s="95"/>
      <c r="C15" s="95" t="s">
        <v>101</v>
      </c>
      <c r="D15" s="8"/>
      <c r="E15" s="8"/>
      <c r="F15" s="8"/>
      <c r="G15" s="8"/>
      <c r="H15" s="8"/>
    </row>
    <row r="16" spans="1:8" x14ac:dyDescent="0.2">
      <c r="A16" s="97"/>
      <c r="B16" s="95"/>
      <c r="C16" s="8"/>
      <c r="D16" s="8"/>
      <c r="E16" s="8"/>
      <c r="F16" s="8"/>
      <c r="G16" s="8"/>
      <c r="H16" s="8"/>
    </row>
    <row r="17" spans="1:9" x14ac:dyDescent="0.2">
      <c r="A17" s="97"/>
      <c r="B17" s="95" t="s">
        <v>103</v>
      </c>
      <c r="C17" s="8" t="s">
        <v>46</v>
      </c>
      <c r="D17" s="8"/>
      <c r="E17" s="8"/>
      <c r="F17" s="8"/>
      <c r="G17" s="8"/>
      <c r="H17" s="8"/>
    </row>
    <row r="18" spans="1:9" x14ac:dyDescent="0.2">
      <c r="A18" s="98"/>
      <c r="B18" s="8"/>
      <c r="C18" s="95" t="s">
        <v>109</v>
      </c>
      <c r="D18" s="8"/>
      <c r="E18" s="8"/>
      <c r="F18" s="8"/>
      <c r="G18" s="8"/>
      <c r="H18" s="8"/>
    </row>
    <row r="19" spans="1:9" x14ac:dyDescent="0.2">
      <c r="A19" s="98"/>
      <c r="B19" s="8"/>
      <c r="C19" s="8"/>
      <c r="D19" s="8"/>
      <c r="E19" s="8"/>
      <c r="F19" s="8"/>
      <c r="G19" s="8"/>
      <c r="H19" s="8"/>
    </row>
    <row r="20" spans="1:9" x14ac:dyDescent="0.2">
      <c r="A20" s="98" t="s">
        <v>106</v>
      </c>
      <c r="B20" s="96" t="s">
        <v>107</v>
      </c>
      <c r="C20" s="95" t="s">
        <v>64</v>
      </c>
      <c r="D20" s="8"/>
      <c r="E20" s="8"/>
      <c r="F20" s="8"/>
      <c r="G20" s="8"/>
      <c r="H20" s="8"/>
    </row>
    <row r="21" spans="1:9" x14ac:dyDescent="0.2">
      <c r="A21" s="95"/>
      <c r="B21" s="8"/>
      <c r="D21" s="8"/>
      <c r="E21" s="8"/>
      <c r="F21" s="8"/>
      <c r="G21" s="8"/>
      <c r="H21" s="8"/>
    </row>
    <row r="22" spans="1:9" x14ac:dyDescent="0.2">
      <c r="A22" s="8"/>
      <c r="B22" s="8"/>
      <c r="C22" s="8"/>
      <c r="D22" s="8"/>
      <c r="E22" s="8"/>
      <c r="F22" s="8"/>
      <c r="G22" s="8"/>
      <c r="H22" s="8"/>
    </row>
    <row r="23" spans="1:9" ht="15" customHeight="1" x14ac:dyDescent="0.2">
      <c r="A23" s="84" t="str">
        <f>CONCATENATE("Submit completed form by January ",'List Values'!I2," to paul@vittorino.net")</f>
        <v>Submit completed form by January 9th to paul@vittorino.net</v>
      </c>
      <c r="B23" s="84"/>
      <c r="C23" s="84"/>
      <c r="D23" s="84"/>
      <c r="E23" s="84"/>
      <c r="F23" s="84"/>
      <c r="G23" s="84"/>
      <c r="H23" s="84"/>
    </row>
    <row r="24" spans="1:9" x14ac:dyDescent="0.2">
      <c r="A24" s="8"/>
      <c r="B24" s="8"/>
      <c r="C24" s="8"/>
      <c r="D24" s="8"/>
      <c r="E24" s="8"/>
      <c r="F24" s="8"/>
      <c r="G24" s="8"/>
      <c r="H24" s="8"/>
    </row>
    <row r="25" spans="1:9" x14ac:dyDescent="0.2">
      <c r="A25" s="8"/>
      <c r="B25" s="8"/>
      <c r="C25" s="8"/>
      <c r="D25" s="8"/>
      <c r="E25" s="8"/>
      <c r="F25" s="8"/>
      <c r="G25" s="8"/>
      <c r="H25" s="8"/>
    </row>
    <row r="26" spans="1:9" ht="13.5" thickBot="1" x14ac:dyDescent="0.25">
      <c r="A26" s="19" t="s">
        <v>28</v>
      </c>
      <c r="B26" s="19"/>
      <c r="C26" s="94"/>
      <c r="D26" s="94"/>
      <c r="E26" s="94"/>
      <c r="F26" s="94"/>
      <c r="G26" s="8"/>
      <c r="H26" s="8"/>
    </row>
    <row r="27" spans="1:9" x14ac:dyDescent="0.2">
      <c r="A27" s="19"/>
      <c r="B27" s="19"/>
      <c r="C27" s="8"/>
      <c r="D27" s="8"/>
      <c r="E27" s="8"/>
      <c r="F27" s="8"/>
      <c r="G27" s="8"/>
      <c r="H27" s="8"/>
    </row>
    <row r="28" spans="1:9" x14ac:dyDescent="0.2">
      <c r="A28" s="19" t="str">
        <f>CONCATENATE('List Values'!J2," TEAM REGISTRATION COSTS")</f>
        <v>2017 TEAM REGISTRATION COSTS</v>
      </c>
      <c r="B28" s="19"/>
      <c r="C28" s="8"/>
      <c r="D28" s="8"/>
      <c r="E28" s="8"/>
      <c r="F28" s="8"/>
      <c r="G28" s="8"/>
      <c r="H28" s="8"/>
    </row>
    <row r="29" spans="1:9" x14ac:dyDescent="0.2">
      <c r="A29" s="4" t="s">
        <v>49</v>
      </c>
      <c r="C29" s="8"/>
      <c r="D29" s="8"/>
      <c r="E29" s="8"/>
      <c r="F29" s="8"/>
      <c r="G29" s="8"/>
      <c r="H29" s="8"/>
    </row>
    <row r="30" spans="1:9" x14ac:dyDescent="0.2">
      <c r="A30" s="8"/>
      <c r="B30" s="8"/>
      <c r="C30" s="8"/>
      <c r="D30" s="8"/>
      <c r="G30" s="32" t="s">
        <v>30</v>
      </c>
      <c r="H30" s="8"/>
      <c r="I30" s="32" t="s">
        <v>31</v>
      </c>
    </row>
    <row r="31" spans="1:9" x14ac:dyDescent="0.2">
      <c r="A31" s="8"/>
      <c r="B31" s="8"/>
      <c r="C31" s="36" t="s">
        <v>50</v>
      </c>
      <c r="D31" s="8"/>
      <c r="G31" s="35">
        <f>'List Values'!$G$2*10</f>
        <v>350</v>
      </c>
      <c r="H31" s="8"/>
      <c r="I31" s="9" t="str">
        <f>IF(COUNTA(A57:A65,A70:A72)&gt;=6,'List Values'!G2*10,"")</f>
        <v/>
      </c>
    </row>
    <row r="32" spans="1:9" x14ac:dyDescent="0.2">
      <c r="A32" s="5"/>
      <c r="B32" s="5"/>
    </row>
    <row r="33" spans="1:9" x14ac:dyDescent="0.2">
      <c r="C33" s="36" t="s">
        <v>51</v>
      </c>
      <c r="G33" s="6">
        <f>COUNTA(A57:A65,A70:A72)</f>
        <v>0</v>
      </c>
      <c r="H33" s="4" t="str">
        <f>CONCATENATE("x $",TEXT('List Values'!G2,"0"))</f>
        <v>x $35</v>
      </c>
      <c r="I33" s="9">
        <f>IF(EXACT("",I31),G33*'List Values'!G2,"")</f>
        <v>0</v>
      </c>
    </row>
    <row r="34" spans="1:9" x14ac:dyDescent="0.2">
      <c r="A34" s="7"/>
      <c r="B34" s="7"/>
      <c r="C34" s="37" t="str">
        <f>TEXT('List Values'!G2,"$0")&amp;" per student"</f>
        <v>$35 per student</v>
      </c>
      <c r="G34" s="4" t="s">
        <v>52</v>
      </c>
      <c r="I34" s="8"/>
    </row>
    <row r="36" spans="1:9" x14ac:dyDescent="0.2">
      <c r="A36" s="5" t="s">
        <v>53</v>
      </c>
      <c r="B36" s="5"/>
    </row>
    <row r="37" spans="1:9" x14ac:dyDescent="0.2">
      <c r="C37" s="4" t="s">
        <v>55</v>
      </c>
      <c r="G37" s="38"/>
      <c r="H37" s="36" t="str">
        <f>_xlfn.CONCAT("x $", 'List Values'!$H$2)</f>
        <v>x $10</v>
      </c>
      <c r="I37" s="9">
        <f>G37*'List Values'!$H$2</f>
        <v>0</v>
      </c>
    </row>
    <row r="38" spans="1:9" x14ac:dyDescent="0.2">
      <c r="C38" s="4" t="s">
        <v>54</v>
      </c>
      <c r="G38" s="6"/>
      <c r="H38" s="36" t="str">
        <f>_xlfn.CONCAT("x $", 'List Values'!$H$2)</f>
        <v>x $10</v>
      </c>
      <c r="I38" s="9">
        <f>G38*'List Values'!$H$2</f>
        <v>0</v>
      </c>
    </row>
    <row r="39" spans="1:9" x14ac:dyDescent="0.2">
      <c r="C39" s="4" t="s">
        <v>56</v>
      </c>
      <c r="G39" s="6"/>
      <c r="H39" s="36" t="str">
        <f>_xlfn.CONCAT("x $", 'List Values'!$H$2)</f>
        <v>x $10</v>
      </c>
      <c r="I39" s="9">
        <f>G39*'List Values'!$H$2</f>
        <v>0</v>
      </c>
    </row>
    <row r="40" spans="1:9" ht="13.5" thickBot="1" x14ac:dyDescent="0.25"/>
    <row r="41" spans="1:9" ht="13.5" thickBot="1" x14ac:dyDescent="0.25">
      <c r="A41" s="64" t="s">
        <v>34</v>
      </c>
      <c r="B41" s="64"/>
      <c r="G41" s="11"/>
      <c r="I41" s="18">
        <f>SUM(I31,I33,I37:I39)</f>
        <v>0</v>
      </c>
    </row>
    <row r="42" spans="1:9" x14ac:dyDescent="0.2">
      <c r="A42" s="10"/>
      <c r="B42" s="10"/>
      <c r="E42" s="11"/>
      <c r="G42" s="11"/>
    </row>
    <row r="43" spans="1:9" ht="15.75" x14ac:dyDescent="0.25">
      <c r="A43" s="4" t="s">
        <v>36</v>
      </c>
      <c r="C43" s="4" t="s">
        <v>37</v>
      </c>
      <c r="D43" s="33"/>
      <c r="G43" s="11"/>
    </row>
    <row r="44" spans="1:9" ht="15.75" x14ac:dyDescent="0.25">
      <c r="C44" s="4" t="s">
        <v>38</v>
      </c>
      <c r="D44" s="33"/>
      <c r="G44" s="11"/>
    </row>
    <row r="45" spans="1:9" ht="15.75" x14ac:dyDescent="0.25">
      <c r="C45" s="4" t="s">
        <v>39</v>
      </c>
      <c r="D45" s="33"/>
      <c r="G45" s="11"/>
    </row>
    <row r="46" spans="1:9" ht="15.75" x14ac:dyDescent="0.25">
      <c r="C46" s="4" t="s">
        <v>40</v>
      </c>
      <c r="D46" s="33"/>
      <c r="G46" s="11"/>
    </row>
    <row r="47" spans="1:9" ht="15.75" x14ac:dyDescent="0.25">
      <c r="C47" s="4" t="s">
        <v>41</v>
      </c>
      <c r="D47" s="33"/>
    </row>
    <row r="48" spans="1:9" ht="16.5" thickBot="1" x14ac:dyDescent="0.3">
      <c r="A48"/>
      <c r="B48"/>
      <c r="C48"/>
      <c r="D48"/>
    </row>
    <row r="49" spans="1:9" ht="15" customHeight="1" x14ac:dyDescent="0.2">
      <c r="A49" s="72" t="s">
        <v>65</v>
      </c>
      <c r="B49" s="105" t="s">
        <v>66</v>
      </c>
      <c r="C49" s="47"/>
      <c r="D49" s="45"/>
      <c r="E49" s="46"/>
      <c r="F49" s="111" t="s">
        <v>3</v>
      </c>
      <c r="G49" s="117" t="s">
        <v>7</v>
      </c>
      <c r="H49" s="82"/>
      <c r="I49" s="15"/>
    </row>
    <row r="50" spans="1:9" ht="15.95" customHeight="1" thickBot="1" x14ac:dyDescent="0.25">
      <c r="A50" s="73"/>
      <c r="B50" s="106"/>
      <c r="C50" s="47"/>
      <c r="D50" s="47"/>
      <c r="E50" s="48"/>
      <c r="F50" s="112"/>
      <c r="G50" s="118"/>
      <c r="H50" s="83"/>
      <c r="I50" s="15"/>
    </row>
    <row r="51" spans="1:9" ht="15.75" x14ac:dyDescent="0.25">
      <c r="A51" s="20" t="e">
        <f>VLOOKUP($C$26,'List Values'!$C:$E,2,FALSE)</f>
        <v>#N/A</v>
      </c>
      <c r="B51" s="20" t="e">
        <f>VLOOKUP($C$26,'List Values'!$C:$E,3,FALSE)</f>
        <v>#N/A</v>
      </c>
      <c r="C51" s="21" t="s">
        <v>11</v>
      </c>
      <c r="D51" s="55"/>
      <c r="E51" s="57"/>
      <c r="F51" s="22"/>
      <c r="G51" s="78"/>
      <c r="H51" s="80"/>
      <c r="I51" s="42"/>
    </row>
    <row r="52" spans="1:9" ht="16.5" thickBot="1" x14ac:dyDescent="0.3">
      <c r="A52" s="28"/>
      <c r="B52" s="88"/>
      <c r="C52" s="50" t="s">
        <v>11</v>
      </c>
      <c r="D52" s="56"/>
      <c r="E52" s="58"/>
      <c r="F52" s="29"/>
      <c r="G52" s="70"/>
      <c r="H52" s="81"/>
      <c r="I52" s="42"/>
    </row>
    <row r="53" spans="1:9" x14ac:dyDescent="0.2">
      <c r="A53" s="8"/>
      <c r="B53" s="8"/>
      <c r="C53" s="40"/>
      <c r="D53" s="8"/>
      <c r="E53" s="8"/>
      <c r="F53" s="8"/>
      <c r="G53" s="8"/>
      <c r="H53" s="8"/>
      <c r="I53" s="8"/>
    </row>
    <row r="54" spans="1:9" ht="19.5" thickBot="1" x14ac:dyDescent="0.35">
      <c r="A54" s="49" t="s">
        <v>59</v>
      </c>
      <c r="B54" s="49"/>
      <c r="C54" s="40"/>
      <c r="D54" s="8"/>
      <c r="E54" s="8"/>
      <c r="F54" s="8"/>
      <c r="G54" s="8"/>
      <c r="H54" s="8"/>
      <c r="I54" s="8"/>
    </row>
    <row r="55" spans="1:9" x14ac:dyDescent="0.2">
      <c r="A55" s="72" t="s">
        <v>65</v>
      </c>
      <c r="B55" s="105" t="s">
        <v>66</v>
      </c>
      <c r="C55" s="89" t="s">
        <v>0</v>
      </c>
      <c r="D55" s="13"/>
      <c r="E55" s="14" t="s">
        <v>2</v>
      </c>
      <c r="F55" s="14" t="s">
        <v>3</v>
      </c>
      <c r="G55" s="74" t="s">
        <v>7</v>
      </c>
      <c r="H55" s="75"/>
      <c r="I55" s="15"/>
    </row>
    <row r="56" spans="1:9" ht="13.5" thickBot="1" x14ac:dyDescent="0.25">
      <c r="A56" s="73"/>
      <c r="B56" s="106"/>
      <c r="C56" s="104" t="s">
        <v>111</v>
      </c>
      <c r="D56" s="3" t="s">
        <v>1</v>
      </c>
      <c r="E56" s="76" t="s">
        <v>29</v>
      </c>
      <c r="F56" s="76"/>
      <c r="G56" s="16" t="s">
        <v>4</v>
      </c>
      <c r="H56" s="17" t="s">
        <v>5</v>
      </c>
      <c r="I56" s="15"/>
    </row>
    <row r="57" spans="1:9" x14ac:dyDescent="0.2">
      <c r="A57" s="99"/>
      <c r="B57" s="100"/>
      <c r="C57" s="101" t="s">
        <v>8</v>
      </c>
      <c r="D57" s="102"/>
      <c r="E57" s="102"/>
      <c r="F57" s="102"/>
      <c r="G57" s="102"/>
      <c r="H57" s="103"/>
      <c r="I57" s="42"/>
    </row>
    <row r="58" spans="1:9" x14ac:dyDescent="0.2">
      <c r="A58" s="24"/>
      <c r="B58" s="90"/>
      <c r="C58" s="25" t="s">
        <v>8</v>
      </c>
      <c r="D58" s="26"/>
      <c r="E58" s="26"/>
      <c r="F58" s="26"/>
      <c r="G58" s="26"/>
      <c r="H58" s="27"/>
      <c r="I58" s="42"/>
    </row>
    <row r="59" spans="1:9" x14ac:dyDescent="0.2">
      <c r="A59" s="24"/>
      <c r="B59" s="90"/>
      <c r="C59" s="25" t="s">
        <v>8</v>
      </c>
      <c r="D59" s="26"/>
      <c r="E59" s="26"/>
      <c r="F59" s="26"/>
      <c r="G59" s="26"/>
      <c r="H59" s="27"/>
      <c r="I59" s="42"/>
    </row>
    <row r="60" spans="1:9" x14ac:dyDescent="0.2">
      <c r="A60" s="24"/>
      <c r="B60" s="90"/>
      <c r="C60" s="25" t="s">
        <v>9</v>
      </c>
      <c r="D60" s="26"/>
      <c r="E60" s="26"/>
      <c r="F60" s="26"/>
      <c r="G60" s="26"/>
      <c r="H60" s="27"/>
      <c r="I60" s="42"/>
    </row>
    <row r="61" spans="1:9" x14ac:dyDescent="0.2">
      <c r="A61" s="24"/>
      <c r="B61" s="90"/>
      <c r="C61" s="25" t="s">
        <v>9</v>
      </c>
      <c r="D61" s="26"/>
      <c r="E61" s="26"/>
      <c r="F61" s="26"/>
      <c r="G61" s="26"/>
      <c r="H61" s="27"/>
      <c r="I61" s="42"/>
    </row>
    <row r="62" spans="1:9" x14ac:dyDescent="0.2">
      <c r="A62" s="24"/>
      <c r="B62" s="90"/>
      <c r="C62" s="25" t="s">
        <v>9</v>
      </c>
      <c r="D62" s="26"/>
      <c r="E62" s="26"/>
      <c r="F62" s="26"/>
      <c r="G62" s="26"/>
      <c r="H62" s="27"/>
      <c r="I62" s="42"/>
    </row>
    <row r="63" spans="1:9" x14ac:dyDescent="0.2">
      <c r="A63" s="24"/>
      <c r="B63" s="90"/>
      <c r="C63" s="25" t="s">
        <v>10</v>
      </c>
      <c r="D63" s="26"/>
      <c r="E63" s="26"/>
      <c r="F63" s="26"/>
      <c r="G63" s="26"/>
      <c r="H63" s="27"/>
      <c r="I63" s="42"/>
    </row>
    <row r="64" spans="1:9" x14ac:dyDescent="0.2">
      <c r="A64" s="24"/>
      <c r="B64" s="90"/>
      <c r="C64" s="25" t="s">
        <v>10</v>
      </c>
      <c r="D64" s="26"/>
      <c r="E64" s="26"/>
      <c r="F64" s="26"/>
      <c r="G64" s="26"/>
      <c r="H64" s="27"/>
      <c r="I64" s="42"/>
    </row>
    <row r="65" spans="1:9" ht="13.5" thickBot="1" x14ac:dyDescent="0.25">
      <c r="A65" s="28"/>
      <c r="B65" s="88"/>
      <c r="C65" s="50" t="s">
        <v>10</v>
      </c>
      <c r="D65" s="29"/>
      <c r="E65" s="29"/>
      <c r="F65" s="29"/>
      <c r="G65" s="29"/>
      <c r="H65" s="30"/>
      <c r="I65" s="42"/>
    </row>
    <row r="66" spans="1:9" x14ac:dyDescent="0.2">
      <c r="A66" s="8"/>
      <c r="B66" s="8"/>
      <c r="C66" s="40"/>
      <c r="D66" s="8"/>
      <c r="E66" s="8"/>
      <c r="F66" s="8"/>
      <c r="G66" s="8"/>
      <c r="H66" s="8"/>
      <c r="I66" s="8"/>
    </row>
    <row r="67" spans="1:9" ht="19.5" thickBot="1" x14ac:dyDescent="0.35">
      <c r="A67" s="49" t="s">
        <v>60</v>
      </c>
      <c r="B67" s="49"/>
      <c r="C67" s="40"/>
      <c r="D67" s="8"/>
      <c r="E67" s="8"/>
      <c r="F67" s="8"/>
      <c r="G67" s="8"/>
      <c r="H67" s="8"/>
      <c r="I67" s="8"/>
    </row>
    <row r="68" spans="1:9" x14ac:dyDescent="0.2">
      <c r="A68" s="72" t="s">
        <v>65</v>
      </c>
      <c r="B68" s="105" t="s">
        <v>66</v>
      </c>
      <c r="C68" s="12" t="s">
        <v>0</v>
      </c>
      <c r="D68" s="13"/>
      <c r="E68" s="14" t="s">
        <v>2</v>
      </c>
      <c r="F68" s="14" t="s">
        <v>3</v>
      </c>
      <c r="G68" s="74" t="s">
        <v>7</v>
      </c>
      <c r="H68" s="75"/>
      <c r="I68" s="8"/>
    </row>
    <row r="69" spans="1:9" ht="13.5" thickBot="1" x14ac:dyDescent="0.25">
      <c r="A69" s="73"/>
      <c r="B69" s="106"/>
      <c r="C69" s="3" t="s">
        <v>29</v>
      </c>
      <c r="D69" s="3" t="s">
        <v>1</v>
      </c>
      <c r="E69" s="76" t="s">
        <v>29</v>
      </c>
      <c r="F69" s="76"/>
      <c r="G69" s="16" t="s">
        <v>4</v>
      </c>
      <c r="H69" s="17" t="s">
        <v>5</v>
      </c>
      <c r="I69" s="8"/>
    </row>
    <row r="70" spans="1:9" x14ac:dyDescent="0.2">
      <c r="A70" s="20"/>
      <c r="B70" s="87"/>
      <c r="C70" s="22"/>
      <c r="D70" s="22"/>
      <c r="E70" s="22"/>
      <c r="F70" s="22"/>
      <c r="G70" s="22"/>
      <c r="H70" s="23"/>
      <c r="I70" s="8"/>
    </row>
    <row r="71" spans="1:9" x14ac:dyDescent="0.2">
      <c r="A71" s="24"/>
      <c r="B71" s="90"/>
      <c r="C71" s="26"/>
      <c r="D71" s="26"/>
      <c r="E71" s="26"/>
      <c r="F71" s="26"/>
      <c r="G71" s="26"/>
      <c r="H71" s="27"/>
      <c r="I71" s="8"/>
    </row>
    <row r="72" spans="1:9" ht="13.5" thickBot="1" x14ac:dyDescent="0.25">
      <c r="A72" s="28"/>
      <c r="B72" s="88"/>
      <c r="C72" s="29"/>
      <c r="D72" s="29"/>
      <c r="E72" s="29"/>
      <c r="F72" s="29"/>
      <c r="G72" s="29"/>
      <c r="H72" s="30"/>
      <c r="I72" s="8"/>
    </row>
    <row r="73" spans="1:9" x14ac:dyDescent="0.2">
      <c r="A73" s="42"/>
      <c r="B73" s="42"/>
      <c r="C73" s="42"/>
      <c r="D73" s="42"/>
      <c r="E73" s="42"/>
      <c r="F73" s="42"/>
      <c r="G73" s="42"/>
      <c r="H73" s="42"/>
      <c r="I73" s="42"/>
    </row>
    <row r="74" spans="1:9" ht="19.5" thickBot="1" x14ac:dyDescent="0.35">
      <c r="A74" s="52" t="s">
        <v>56</v>
      </c>
      <c r="B74" s="52"/>
      <c r="C74" s="42"/>
      <c r="D74" s="42"/>
      <c r="E74" s="42"/>
      <c r="F74" s="42"/>
      <c r="G74" s="42"/>
      <c r="H74" s="42"/>
      <c r="I74" s="42"/>
    </row>
    <row r="75" spans="1:9" x14ac:dyDescent="0.2">
      <c r="A75" s="72" t="s">
        <v>65</v>
      </c>
      <c r="B75" s="105" t="s">
        <v>66</v>
      </c>
      <c r="C75" s="107" t="s">
        <v>0</v>
      </c>
      <c r="D75" s="54"/>
      <c r="E75" s="77"/>
      <c r="F75" s="111" t="s">
        <v>3</v>
      </c>
      <c r="G75" s="74" t="s">
        <v>7</v>
      </c>
      <c r="H75" s="113"/>
      <c r="I75" s="115" t="s">
        <v>32</v>
      </c>
    </row>
    <row r="76" spans="1:9" ht="13.5" thickBot="1" x14ac:dyDescent="0.25">
      <c r="A76" s="73"/>
      <c r="B76" s="106"/>
      <c r="C76" s="108" t="s">
        <v>29</v>
      </c>
      <c r="D76" s="109"/>
      <c r="E76" s="110"/>
      <c r="F76" s="112"/>
      <c r="G76" s="16"/>
      <c r="H76" s="114"/>
      <c r="I76" s="116" t="s">
        <v>33</v>
      </c>
    </row>
    <row r="77" spans="1:9" ht="15" customHeight="1" x14ac:dyDescent="0.25">
      <c r="A77" s="20"/>
      <c r="B77" s="91"/>
      <c r="C77" s="43" t="s">
        <v>12</v>
      </c>
      <c r="D77" s="65"/>
      <c r="E77" s="60"/>
      <c r="F77" s="22"/>
      <c r="G77" s="78"/>
      <c r="H77" s="79"/>
      <c r="I77" s="23"/>
    </row>
    <row r="78" spans="1:9" ht="15" customHeight="1" x14ac:dyDescent="0.25">
      <c r="A78" s="24"/>
      <c r="B78" s="92"/>
      <c r="C78" s="44" t="s">
        <v>12</v>
      </c>
      <c r="D78" s="67"/>
      <c r="E78" s="59"/>
      <c r="F78" s="26"/>
      <c r="G78" s="68"/>
      <c r="H78" s="69"/>
      <c r="I78" s="27"/>
    </row>
    <row r="79" spans="1:9" ht="15" customHeight="1" x14ac:dyDescent="0.25">
      <c r="A79" s="24"/>
      <c r="B79" s="92"/>
      <c r="C79" s="44" t="s">
        <v>12</v>
      </c>
      <c r="D79" s="67"/>
      <c r="E79" s="59"/>
      <c r="F79" s="26"/>
      <c r="G79" s="68"/>
      <c r="H79" s="69"/>
      <c r="I79" s="27"/>
    </row>
    <row r="80" spans="1:9" ht="15" customHeight="1" x14ac:dyDescent="0.25">
      <c r="A80" s="24"/>
      <c r="B80" s="92"/>
      <c r="C80" s="44" t="s">
        <v>12</v>
      </c>
      <c r="D80" s="67"/>
      <c r="E80" s="59"/>
      <c r="F80" s="26"/>
      <c r="G80" s="68"/>
      <c r="H80" s="69"/>
      <c r="I80" s="27"/>
    </row>
    <row r="81" spans="1:9" ht="15" customHeight="1" x14ac:dyDescent="0.25">
      <c r="A81" s="24"/>
      <c r="B81" s="92"/>
      <c r="C81" s="41"/>
      <c r="D81" s="67"/>
      <c r="E81" s="59"/>
      <c r="F81" s="26"/>
      <c r="G81" s="68"/>
      <c r="H81" s="69"/>
      <c r="I81" s="27"/>
    </row>
    <row r="82" spans="1:9" ht="15" customHeight="1" x14ac:dyDescent="0.25">
      <c r="A82" s="24"/>
      <c r="B82" s="92"/>
      <c r="C82" s="41"/>
      <c r="D82" s="67"/>
      <c r="E82" s="59"/>
      <c r="F82" s="26"/>
      <c r="G82" s="68"/>
      <c r="H82" s="69"/>
      <c r="I82" s="27"/>
    </row>
    <row r="83" spans="1:9" ht="15" customHeight="1" x14ac:dyDescent="0.25">
      <c r="A83" s="24"/>
      <c r="B83" s="92"/>
      <c r="C83" s="41"/>
      <c r="D83" s="67"/>
      <c r="E83" s="59"/>
      <c r="F83" s="26"/>
      <c r="G83" s="68"/>
      <c r="H83" s="69"/>
      <c r="I83" s="27"/>
    </row>
    <row r="84" spans="1:9" ht="15.95" customHeight="1" thickBot="1" x14ac:dyDescent="0.3">
      <c r="A84" s="28"/>
      <c r="B84" s="93"/>
      <c r="C84" s="51"/>
      <c r="D84" s="66"/>
      <c r="E84" s="53"/>
      <c r="F84" s="29"/>
      <c r="G84" s="70"/>
      <c r="H84" s="71"/>
      <c r="I84" s="30"/>
    </row>
  </sheetData>
  <mergeCells count="32">
    <mergeCell ref="C26:F26"/>
    <mergeCell ref="A23:H23"/>
    <mergeCell ref="A1:H1"/>
    <mergeCell ref="A2:H2"/>
    <mergeCell ref="A4:H4"/>
    <mergeCell ref="F49:F50"/>
    <mergeCell ref="A68:A69"/>
    <mergeCell ref="G68:H68"/>
    <mergeCell ref="E69:F69"/>
    <mergeCell ref="G51:H51"/>
    <mergeCell ref="G52:H52"/>
    <mergeCell ref="G49:H50"/>
    <mergeCell ref="A49:A50"/>
    <mergeCell ref="B49:B50"/>
    <mergeCell ref="B55:B56"/>
    <mergeCell ref="B68:B69"/>
    <mergeCell ref="G83:H83"/>
    <mergeCell ref="G84:H84"/>
    <mergeCell ref="A55:A56"/>
    <mergeCell ref="G55:H55"/>
    <mergeCell ref="E56:F56"/>
    <mergeCell ref="G78:H78"/>
    <mergeCell ref="G79:H79"/>
    <mergeCell ref="G80:H80"/>
    <mergeCell ref="G81:H81"/>
    <mergeCell ref="G82:H82"/>
    <mergeCell ref="A75:A76"/>
    <mergeCell ref="G75:H75"/>
    <mergeCell ref="E75:E76"/>
    <mergeCell ref="F75:F76"/>
    <mergeCell ref="G77:H77"/>
    <mergeCell ref="B75:B76"/>
  </mergeCells>
  <phoneticPr fontId="8" type="noConversion"/>
  <pageMargins left="0.75" right="0.75" top="1" bottom="1" header="0.5" footer="0.5"/>
  <pageSetup orientation="portrait" horizontalDpi="4294967292" verticalDpi="4294967292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'List Values'!$A$1:$A$5</xm:f>
          </x14:formula1>
          <xm:sqref>C51:C54 C70:C74 C77:C83</xm:sqref>
        </x14:dataValidation>
        <x14:dataValidation type="list" allowBlank="1" showInputMessage="1" showErrorMessage="1">
          <x14:formula1>
            <xm:f>'List Values'!$F$1:$F$4</xm:f>
          </x14:formula1>
          <xm:sqref>E77:E83 E53:E54 E70:E74 E57:E67</xm:sqref>
        </x14:dataValidation>
        <x14:dataValidation type="list" allowBlank="1" showInputMessage="1" showErrorMessage="1">
          <x14:formula1>
            <xm:f>'List Values'!$B$1:$B$3</xm:f>
          </x14:formula1>
          <xm:sqref>F86:F107 F51:F54 F77:F84 F70:F74 F57:F67</xm:sqref>
        </x14:dataValidation>
        <x14:dataValidation type="list" allowBlank="1" showInputMessage="1" showErrorMessage="1">
          <x14:formula1>
            <xm:f>'List Values'!$C:$C</xm:f>
          </x14:formula1>
          <xm:sqref>C26:F26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I3" sqref="I3"/>
    </sheetView>
  </sheetViews>
  <sheetFormatPr defaultColWidth="11" defaultRowHeight="15.75" x14ac:dyDescent="0.25"/>
  <cols>
    <col min="3" max="3" width="22.625" bestFit="1" customWidth="1"/>
    <col min="4" max="4" width="22.625" customWidth="1"/>
    <col min="5" max="5" width="14.125" bestFit="1" customWidth="1"/>
  </cols>
  <sheetData>
    <row r="1" spans="1:10" x14ac:dyDescent="0.25">
      <c r="A1" s="1" t="s">
        <v>8</v>
      </c>
      <c r="B1" s="34" t="s">
        <v>48</v>
      </c>
      <c r="C1" s="34" t="s">
        <v>14</v>
      </c>
      <c r="D1" s="34" t="s">
        <v>67</v>
      </c>
      <c r="E1" s="61" t="s">
        <v>68</v>
      </c>
      <c r="F1" s="34" t="s">
        <v>24</v>
      </c>
      <c r="G1" s="39" t="s">
        <v>57</v>
      </c>
      <c r="H1" s="39" t="s">
        <v>58</v>
      </c>
      <c r="I1" s="63" t="s">
        <v>61</v>
      </c>
      <c r="J1" s="63" t="s">
        <v>62</v>
      </c>
    </row>
    <row r="2" spans="1:10" x14ac:dyDescent="0.25">
      <c r="A2" s="1" t="s">
        <v>9</v>
      </c>
      <c r="B2" s="34" t="s">
        <v>6</v>
      </c>
      <c r="C2" s="34" t="s">
        <v>16</v>
      </c>
      <c r="D2" s="34" t="s">
        <v>69</v>
      </c>
      <c r="E2" s="61" t="s">
        <v>70</v>
      </c>
      <c r="F2" s="34" t="s">
        <v>25</v>
      </c>
      <c r="G2">
        <v>35</v>
      </c>
      <c r="H2">
        <v>10</v>
      </c>
      <c r="I2" t="s">
        <v>110</v>
      </c>
      <c r="J2">
        <v>2017</v>
      </c>
    </row>
    <row r="3" spans="1:10" x14ac:dyDescent="0.25">
      <c r="A3" s="1" t="s">
        <v>10</v>
      </c>
      <c r="B3" s="34" t="s">
        <v>13</v>
      </c>
      <c r="C3" s="34" t="s">
        <v>17</v>
      </c>
      <c r="D3" s="34" t="s">
        <v>71</v>
      </c>
      <c r="E3" s="61" t="s">
        <v>72</v>
      </c>
      <c r="F3" s="34" t="s">
        <v>26</v>
      </c>
    </row>
    <row r="4" spans="1:10" x14ac:dyDescent="0.25">
      <c r="A4" s="2" t="s">
        <v>11</v>
      </c>
      <c r="C4" s="34" t="s">
        <v>15</v>
      </c>
      <c r="D4" s="34" t="s">
        <v>73</v>
      </c>
      <c r="E4" s="61" t="s">
        <v>74</v>
      </c>
      <c r="F4" s="34" t="s">
        <v>27</v>
      </c>
    </row>
    <row r="5" spans="1:10" x14ac:dyDescent="0.25">
      <c r="A5" s="2" t="s">
        <v>12</v>
      </c>
      <c r="B5" s="34"/>
      <c r="C5" s="34" t="s">
        <v>63</v>
      </c>
      <c r="D5" s="34" t="s">
        <v>75</v>
      </c>
      <c r="E5" s="61" t="s">
        <v>76</v>
      </c>
      <c r="F5" s="34"/>
    </row>
    <row r="6" spans="1:10" x14ac:dyDescent="0.25">
      <c r="A6" s="34"/>
      <c r="B6" s="34"/>
      <c r="C6" s="34" t="s">
        <v>47</v>
      </c>
      <c r="D6" s="34" t="s">
        <v>77</v>
      </c>
      <c r="E6" s="61" t="s">
        <v>78</v>
      </c>
      <c r="F6" s="34"/>
    </row>
    <row r="7" spans="1:10" x14ac:dyDescent="0.25">
      <c r="A7" s="34"/>
      <c r="B7" s="34"/>
      <c r="C7" s="34" t="s">
        <v>18</v>
      </c>
      <c r="D7" s="34" t="s">
        <v>79</v>
      </c>
      <c r="E7" s="61" t="s">
        <v>80</v>
      </c>
      <c r="F7" s="34"/>
    </row>
    <row r="8" spans="1:10" x14ac:dyDescent="0.25">
      <c r="A8" s="34"/>
      <c r="B8" s="34"/>
      <c r="C8" s="34" t="s">
        <v>19</v>
      </c>
      <c r="D8" s="34" t="s">
        <v>81</v>
      </c>
      <c r="E8" s="61" t="s">
        <v>82</v>
      </c>
      <c r="F8" s="34"/>
    </row>
    <row r="9" spans="1:10" x14ac:dyDescent="0.25">
      <c r="A9" s="34"/>
      <c r="B9" s="34"/>
      <c r="C9" s="34" t="s">
        <v>20</v>
      </c>
      <c r="D9" s="34" t="s">
        <v>83</v>
      </c>
      <c r="E9" s="61" t="s">
        <v>84</v>
      </c>
      <c r="F9" s="34"/>
    </row>
    <row r="10" spans="1:10" x14ac:dyDescent="0.25">
      <c r="A10" s="34"/>
      <c r="B10" s="34"/>
      <c r="C10" s="34" t="s">
        <v>21</v>
      </c>
      <c r="D10" s="34" t="s">
        <v>85</v>
      </c>
      <c r="E10" s="61" t="s">
        <v>86</v>
      </c>
      <c r="F10" s="34"/>
    </row>
    <row r="11" spans="1:10" x14ac:dyDescent="0.25">
      <c r="A11" s="34"/>
      <c r="B11" s="34"/>
      <c r="C11" s="34" t="s">
        <v>22</v>
      </c>
      <c r="D11" s="34" t="s">
        <v>87</v>
      </c>
      <c r="E11" s="61" t="s">
        <v>88</v>
      </c>
      <c r="F11" s="34"/>
    </row>
    <row r="12" spans="1:10" x14ac:dyDescent="0.25">
      <c r="A12" s="34"/>
      <c r="B12" s="34"/>
      <c r="C12" s="34" t="s">
        <v>23</v>
      </c>
      <c r="D12" s="34" t="s">
        <v>89</v>
      </c>
      <c r="E12" s="61" t="s">
        <v>90</v>
      </c>
      <c r="F12" s="34"/>
    </row>
    <row r="13" spans="1:10" x14ac:dyDescent="0.25">
      <c r="A13" s="31"/>
      <c r="B13" s="31"/>
      <c r="C13" s="34" t="s">
        <v>91</v>
      </c>
      <c r="D13" s="34" t="s">
        <v>92</v>
      </c>
      <c r="E13" s="62" t="s">
        <v>93</v>
      </c>
      <c r="F13" s="31"/>
    </row>
    <row r="14" spans="1:10" x14ac:dyDescent="0.25">
      <c r="C14" s="34" t="s">
        <v>94</v>
      </c>
      <c r="D14" s="34" t="s">
        <v>95</v>
      </c>
      <c r="E14" t="s">
        <v>96</v>
      </c>
    </row>
    <row r="15" spans="1:10" x14ac:dyDescent="0.25">
      <c r="C15" s="34"/>
      <c r="D15" s="34"/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List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Shelley Vittorino</dc:creator>
  <cp:lastModifiedBy>KSAD</cp:lastModifiedBy>
  <cp:lastPrinted>2014-10-03T02:34:29Z</cp:lastPrinted>
  <dcterms:created xsi:type="dcterms:W3CDTF">2014-09-27T18:06:47Z</dcterms:created>
  <dcterms:modified xsi:type="dcterms:W3CDTF">2016-12-20T04:03:51Z</dcterms:modified>
</cp:coreProperties>
</file>